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VMKIK\2022\Munkaanyagok\Honlap_januári_aktualizálás\Régi_szakképzési_rendszer\TSZ\https_vmkik.hu_letoltheto-dokumentumok\"/>
    </mc:Choice>
  </mc:AlternateContent>
  <bookViews>
    <workbookView xWindow="0" yWindow="0" windowWidth="26220" windowHeight="11535"/>
  </bookViews>
  <sheets>
    <sheet name="2022.01.01-től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5" l="1"/>
  <c r="G6" i="5"/>
  <c r="F6" i="5"/>
  <c r="E6" i="5"/>
  <c r="D6" i="5"/>
  <c r="C6" i="5"/>
  <c r="H15" i="5" l="1"/>
  <c r="D7" i="5" l="1"/>
  <c r="G7" i="5" l="1"/>
  <c r="H7" i="5"/>
  <c r="C7" i="5"/>
  <c r="D15" i="5"/>
  <c r="E7" i="5"/>
  <c r="C8" i="5"/>
  <c r="G8" i="5"/>
  <c r="E15" i="5"/>
  <c r="G15" i="5"/>
  <c r="F7" i="5"/>
  <c r="D8" i="5"/>
  <c r="D12" i="5" s="1"/>
  <c r="H8" i="5"/>
  <c r="F15" i="5"/>
  <c r="E8" i="5"/>
  <c r="E12" i="5" s="1"/>
  <c r="F8" i="5"/>
  <c r="F12" i="5" s="1"/>
  <c r="C11" i="5" l="1"/>
  <c r="C12" i="5" s="1"/>
  <c r="D11" i="5"/>
  <c r="H11" i="5"/>
  <c r="G12" i="5"/>
  <c r="G11" i="5"/>
  <c r="H12" i="5"/>
  <c r="F11" i="5"/>
  <c r="E11" i="5"/>
</calcChain>
</file>

<file path=xl/sharedStrings.xml><?xml version="1.0" encoding="utf-8"?>
<sst xmlns="http://schemas.openxmlformats.org/spreadsheetml/2006/main" count="18" uniqueCount="18">
  <si>
    <t>Összes levonás</t>
  </si>
  <si>
    <t>Egészségbiztosítási járulék (4+3%)</t>
  </si>
  <si>
    <t>SZJA</t>
  </si>
  <si>
    <t>Munkaerőpiaci járulék</t>
  </si>
  <si>
    <t>Nettó kifizetés</t>
  </si>
  <si>
    <t>Összes munkaadói járulék</t>
  </si>
  <si>
    <t xml:space="preserve">Minimum tanulói juttatás a minimálbér százalékában </t>
  </si>
  <si>
    <t>Oktatott szakképesítés gyakorlatának aránya</t>
  </si>
  <si>
    <t>Minimum tanulói juttatás</t>
  </si>
  <si>
    <t>Nyugdíjjárulék (10%)</t>
  </si>
  <si>
    <r>
      <t>Munkaadót érintő járulék (befizetendő)</t>
    </r>
    <r>
      <rPr>
        <b/>
        <vertAlign val="superscript"/>
        <sz val="11"/>
        <color rgb="FF000000"/>
        <rFont val="Calibri"/>
        <family val="2"/>
        <charset val="238"/>
        <scheme val="minor"/>
      </rPr>
      <t>3</t>
    </r>
  </si>
  <si>
    <r>
      <t>Tanulót érintő levonások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</si>
  <si>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b/>
        <sz val="16"/>
        <color rgb="FFFF0000"/>
        <rFont val="Calibri"/>
        <family val="2"/>
        <charset val="238"/>
        <scheme val="minor"/>
      </rPr>
      <t xml:space="preserve">   TANULÓSZERZŐDÉS</t>
    </r>
    <r>
      <rPr>
        <b/>
        <sz val="16"/>
        <color theme="1"/>
        <rFont val="Calibri"/>
        <family val="2"/>
        <charset val="238"/>
        <scheme val="minor"/>
      </rPr>
      <t xml:space="preserve"> ESETÉN A TANULÓI JUTTATÁSOK ALAKULÁSA</t>
    </r>
  </si>
  <si>
    <t xml:space="preserve">Szociális hozzájárulási adó  </t>
  </si>
  <si>
    <r>
      <t>NAPPALI KÉPZÉS ESETÉN</t>
    </r>
    <r>
      <rPr>
        <b/>
        <vertAlign val="superscript"/>
        <sz val="14"/>
        <rFont val="Calibri"/>
        <family val="2"/>
        <charset val="238"/>
        <scheme val="minor"/>
      </rPr>
      <t>1</t>
    </r>
    <r>
      <rPr>
        <b/>
        <sz val="14"/>
        <color rgb="FFFF0000"/>
        <rFont val="Calibri"/>
        <family val="2"/>
        <charset val="238"/>
        <scheme val="minor"/>
      </rPr>
      <t xml:space="preserve"> 2022-BEN</t>
    </r>
  </si>
  <si>
    <r>
      <rPr>
        <vertAlign val="superscript"/>
        <sz val="10"/>
        <color rgb="FF000000"/>
        <rFont val="Calibri"/>
        <family val="2"/>
        <charset val="238"/>
        <scheme val="minor"/>
      </rPr>
      <t>1</t>
    </r>
    <r>
      <rPr>
        <i/>
        <u/>
        <sz val="10"/>
        <color rgb="FF000000"/>
        <rFont val="Calibri"/>
        <family val="2"/>
        <charset val="238"/>
        <scheme val="minor"/>
      </rPr>
      <t xml:space="preserve">Hivatkozásul: </t>
    </r>
    <r>
      <rPr>
        <sz val="10"/>
        <color rgb="FF000000"/>
        <rFont val="Calibri"/>
        <family val="2"/>
        <charset val="238"/>
        <scheme val="minor"/>
      </rPr>
      <t>2019. évi LXXX. törvény a szakképzésről:  125. § [A szakképzés megszervezésére vonatkozó szabályozási átmenet] (3) A 2020. május 31-ét megelőzően létesített tanulói jogviszony és a tanulói jogviszonyból fakadó, vagy arra tekintettel jogszabály alapján a tanulót megillető, illetve terhelő jogok és kötelességek teljesítése tekintetében – a 2019/2020. tanévben az Nkt. e törvény hatálybalépését megelőző napon hatályos rendelkezései szerinti szakgimnázium nyelvi előkészítő évfolyamán, illetve szakközépiskola előkészítő évfolyamán részt vevő tanuló kivételével – az Nkt., a szakképzésről szóló 2011. évi CLXXXVII. törvény (a továbbiakban: régi Szkt.) és a szakképzési hozzájárulásról és a képzés fejlesztésének támogatásáról szóló 2011. évi CLV. törvény és más jogszabály e törvény hatálybalépését megelőző napon hatályos rendelkezéseit kell alkalmazni
 a) a tanuló tanulmányai befejezésére,
 b)  a gyakorlati képzésben tanulószerződéssel vagy együttműködési megállapodással való részvételre,
 c) a szintvizsga és az érettségi vizsga megszervezésére és teljesítésére, valamint
 d) a tanuló juttatásaira.</t>
    </r>
  </si>
  <si>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i/>
        <u/>
        <sz val="10"/>
        <color rgb="FF000000"/>
        <rFont val="Calibri"/>
        <family val="2"/>
        <charset val="238"/>
        <scheme val="minor"/>
      </rPr>
      <t>Hivatkozásul</t>
    </r>
    <r>
      <rPr>
        <sz val="10"/>
        <color rgb="FF000000"/>
        <rFont val="Calibri"/>
        <family val="2"/>
        <charset val="238"/>
        <scheme val="minor"/>
      </rPr>
      <t>: 2018. évi LII. törvény a szociális hozzájárulási adóról 5. § (1)  Nem keletkezik az 1. § (1)–(3) bekezdése szerint adófizetési kötelezettsége – e tevékenysége, jogállása alapján szerzett jövedelme tekintetében – e)  a kifizetőnek ea)  a szakképzésről szóló 2019. évi LXXX. törvény (a továbbiakban: Szkt.) 83. § (1) bekezdése szerinti szakképzési munkaszerződés, illetve az Szkt. 125. § (3) bekezdés b) pontja szerinti tanulószerződés alapján létrejött jogviszonyra tekintettel.</t>
    </r>
  </si>
  <si>
    <r>
      <rPr>
        <i/>
        <vertAlign val="superscript"/>
        <sz val="10"/>
        <rFont val="Calibri"/>
        <family val="2"/>
        <charset val="238"/>
        <scheme val="minor"/>
      </rPr>
      <t>2</t>
    </r>
    <r>
      <rPr>
        <i/>
        <u/>
        <sz val="10"/>
        <rFont val="Calibri"/>
        <family val="2"/>
        <charset val="238"/>
        <scheme val="minor"/>
      </rPr>
      <t>Hivatkozásul: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2019. évi CXXII. törvény a társadalombiztosítás ellátásaira jogosultakról, valamint ezen ellátások fedezetéről 105. § (1) A társadalombiztosítás ellátásaira és a magánnyugdíjra jogosultakról, valamint e szolgáltatások fedezetéről szóló 1997. évi LXXX. törvény 2019. december 31-én hatályos 4. § a) pont 2. alpontjában, 4. § k) pont 1. alpontjában, 4. § p) pontjában, 5. § (1) bekezdés c) pontjában, 8. § h) pontjában, 16/A. §-ában, 19. § (2)–(3) bekezdésében, 25/A. § b) pontjában, 31. § (4) bekezdés b) pontjában, 44/A. § (3) bekezdés e) pontjában foglalt rendelkezéseit kell alkalmazni a tanulószerződéssel foglalkoztatott tanulókra vonatkozóan. A társadalombiztosítási és munkaerőpiaci ellátásokra való jogosultság fennállása tekintetében a vonatkozó törvények 2019. december 31-én hatályos szabályai szerint kell meghatározni.
(2) E törvénynek a családi gazdaságokról szóló 2020. évi CXXIII. törvénnyel módosított 27. § (1) bekezdés b) pontjánakba) és bb) alpontja, 27. § (3) bekezdés a) pontja, 42. § (8) bekezdése, 73. § (2) bekezdése, és a családi gazdaságokról szóló 2020. évi CXXIII. törvénnyel megállapított 100. § (3) bekezdése 2020. július 1-jétől alkalmazható.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</si>
</sst>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u/>
      <sz val="10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2" fillId="3" borderId="5" xfId="0" applyFont="1" applyFill="1" applyBorder="1"/>
    <xf numFmtId="164" fontId="2" fillId="0" borderId="8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justify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showWhiteSpace="0" zoomScale="80" zoomScaleNormal="80" workbookViewId="0">
      <selection activeCell="A20" sqref="A20:H20"/>
    </sheetView>
  </sheetViews>
  <sheetFormatPr defaultRowHeight="15" x14ac:dyDescent="0.25"/>
  <cols>
    <col min="1" max="1" width="16.42578125" customWidth="1"/>
    <col min="2" max="2" width="31" bestFit="1" customWidth="1"/>
    <col min="3" max="8" width="18.7109375" customWidth="1"/>
    <col min="10" max="10" width="9.85546875" customWidth="1"/>
    <col min="11" max="11" width="10" customWidth="1"/>
  </cols>
  <sheetData>
    <row r="1" spans="1:8" ht="21" customHeight="1" x14ac:dyDescent="0.35">
      <c r="A1" s="27" t="s">
        <v>12</v>
      </c>
      <c r="B1" s="28"/>
      <c r="C1" s="28"/>
      <c r="D1" s="28"/>
      <c r="E1" s="28"/>
      <c r="F1" s="28"/>
      <c r="G1" s="28"/>
      <c r="H1" s="28"/>
    </row>
    <row r="2" spans="1:8" ht="21" x14ac:dyDescent="0.25">
      <c r="A2" s="29" t="s">
        <v>14</v>
      </c>
      <c r="B2" s="29"/>
      <c r="C2" s="29"/>
      <c r="D2" s="29"/>
      <c r="E2" s="29"/>
      <c r="F2" s="29"/>
      <c r="G2" s="29"/>
      <c r="H2" s="29"/>
    </row>
    <row r="4" spans="1:8" ht="15" customHeight="1" x14ac:dyDescent="0.25">
      <c r="A4" s="30" t="s">
        <v>7</v>
      </c>
      <c r="B4" s="30"/>
      <c r="C4" s="5">
        <v>0.3</v>
      </c>
      <c r="D4" s="5">
        <v>0.4</v>
      </c>
      <c r="E4" s="5">
        <v>0.5</v>
      </c>
      <c r="F4" s="5">
        <v>0.6</v>
      </c>
      <c r="G4" s="5">
        <v>0.7</v>
      </c>
      <c r="H4" s="5">
        <v>0.8</v>
      </c>
    </row>
    <row r="5" spans="1:8" ht="32.25" customHeight="1" thickBot="1" x14ac:dyDescent="0.3">
      <c r="A5" s="25" t="s">
        <v>6</v>
      </c>
      <c r="B5" s="26"/>
      <c r="C5" s="4">
        <v>0.12</v>
      </c>
      <c r="D5" s="4">
        <v>0.13500000000000001</v>
      </c>
      <c r="E5" s="4">
        <v>0.15</v>
      </c>
      <c r="F5" s="4">
        <v>0.16500000000000001</v>
      </c>
      <c r="G5" s="4">
        <v>0.18</v>
      </c>
      <c r="H5" s="4">
        <v>0.19500000000000001</v>
      </c>
    </row>
    <row r="6" spans="1:8" ht="15.75" thickTop="1" x14ac:dyDescent="0.25">
      <c r="A6" s="22" t="s">
        <v>8</v>
      </c>
      <c r="B6" s="23"/>
      <c r="C6" s="9">
        <f t="shared" ref="C6:H6" si="0">200000*C5</f>
        <v>24000</v>
      </c>
      <c r="D6" s="9">
        <f t="shared" si="0"/>
        <v>27000</v>
      </c>
      <c r="E6" s="9">
        <f t="shared" si="0"/>
        <v>30000</v>
      </c>
      <c r="F6" s="9">
        <f t="shared" si="0"/>
        <v>33000</v>
      </c>
      <c r="G6" s="9">
        <f t="shared" si="0"/>
        <v>36000</v>
      </c>
      <c r="H6" s="9">
        <f t="shared" si="0"/>
        <v>39000</v>
      </c>
    </row>
    <row r="7" spans="1:8" ht="15" customHeight="1" x14ac:dyDescent="0.25">
      <c r="A7" s="21" t="s">
        <v>11</v>
      </c>
      <c r="B7" s="2" t="s">
        <v>1</v>
      </c>
      <c r="C7" s="10">
        <f>C6*0.07</f>
        <v>1680.0000000000002</v>
      </c>
      <c r="D7" s="10">
        <f>D6*0.07</f>
        <v>1890.0000000000002</v>
      </c>
      <c r="E7" s="10">
        <f t="shared" ref="E7:H7" si="1">E6*0.07</f>
        <v>2100</v>
      </c>
      <c r="F7" s="10">
        <f t="shared" si="1"/>
        <v>2310</v>
      </c>
      <c r="G7" s="10">
        <f t="shared" si="1"/>
        <v>2520.0000000000005</v>
      </c>
      <c r="H7" s="10">
        <f t="shared" si="1"/>
        <v>2730.0000000000005</v>
      </c>
    </row>
    <row r="8" spans="1:8" x14ac:dyDescent="0.25">
      <c r="A8" s="21"/>
      <c r="B8" s="1" t="s">
        <v>9</v>
      </c>
      <c r="C8" s="10">
        <f>C6*0.1</f>
        <v>2400</v>
      </c>
      <c r="D8" s="10">
        <f>D6*0.1</f>
        <v>2700</v>
      </c>
      <c r="E8" s="10">
        <f t="shared" ref="E8:H8" si="2">E6*0.1</f>
        <v>3000</v>
      </c>
      <c r="F8" s="10">
        <f t="shared" si="2"/>
        <v>3300</v>
      </c>
      <c r="G8" s="10">
        <f t="shared" si="2"/>
        <v>3600</v>
      </c>
      <c r="H8" s="10">
        <f t="shared" si="2"/>
        <v>3900</v>
      </c>
    </row>
    <row r="9" spans="1:8" x14ac:dyDescent="0.25">
      <c r="A9" s="21"/>
      <c r="B9" s="1" t="s">
        <v>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25">
      <c r="A10" s="21"/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x14ac:dyDescent="0.25">
      <c r="A11" s="21"/>
      <c r="B11" s="3" t="s">
        <v>0</v>
      </c>
      <c r="C11" s="11">
        <f>C7+C8</f>
        <v>4080</v>
      </c>
      <c r="D11" s="11">
        <f>SUM(D7:D8)</f>
        <v>4590</v>
      </c>
      <c r="E11" s="11">
        <f>SUM(E7:E8)</f>
        <v>5100</v>
      </c>
      <c r="F11" s="11">
        <f>SUM(F7:F8)-1</f>
        <v>5609</v>
      </c>
      <c r="G11" s="11">
        <f t="shared" ref="G11" si="3">SUM(G7:G8)</f>
        <v>6120</v>
      </c>
      <c r="H11" s="11">
        <f>SUM(H7:H8)</f>
        <v>6630</v>
      </c>
    </row>
    <row r="12" spans="1:8" x14ac:dyDescent="0.25">
      <c r="A12" s="22" t="s">
        <v>4</v>
      </c>
      <c r="B12" s="23"/>
      <c r="C12" s="12">
        <f>C6-C11</f>
        <v>19920</v>
      </c>
      <c r="D12" s="12">
        <f>D6-D7-D8</f>
        <v>22410</v>
      </c>
      <c r="E12" s="12">
        <f>E6-E7-E8</f>
        <v>24900</v>
      </c>
      <c r="F12" s="12">
        <f>F6-F7-F8+1</f>
        <v>27391</v>
      </c>
      <c r="G12" s="12">
        <f>G6-G7-G8</f>
        <v>29880</v>
      </c>
      <c r="H12" s="12">
        <f>H6-H7-H8</f>
        <v>32370</v>
      </c>
    </row>
    <row r="13" spans="1:8" x14ac:dyDescent="0.25">
      <c r="A13" s="24"/>
      <c r="B13" s="24"/>
      <c r="C13" s="10"/>
      <c r="D13" s="10"/>
      <c r="E13" s="10"/>
      <c r="F13" s="10"/>
      <c r="G13" s="10"/>
      <c r="H13" s="10"/>
    </row>
    <row r="14" spans="1:8" ht="24.75" customHeight="1" x14ac:dyDescent="0.25">
      <c r="A14" s="15" t="s">
        <v>10</v>
      </c>
      <c r="B14" s="7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24.75" customHeight="1" x14ac:dyDescent="0.25">
      <c r="A15" s="16"/>
      <c r="B15" s="8" t="s">
        <v>5</v>
      </c>
      <c r="C15" s="14">
        <v>0</v>
      </c>
      <c r="D15" s="14">
        <f>SUM(D14:D14)</f>
        <v>0</v>
      </c>
      <c r="E15" s="14">
        <f>SUM(E14:E14)</f>
        <v>0</v>
      </c>
      <c r="F15" s="14">
        <f>SUM(F14:F14)</f>
        <v>0</v>
      </c>
      <c r="G15" s="14">
        <f>SUM(G14:G14)</f>
        <v>0</v>
      </c>
      <c r="H15" s="14">
        <f>SUM(H14:H14)</f>
        <v>0</v>
      </c>
    </row>
    <row r="16" spans="1:8" ht="11.25" customHeight="1" x14ac:dyDescent="0.25"/>
    <row r="17" spans="1:15" ht="43.5" customHeight="1" x14ac:dyDescent="0.25"/>
    <row r="18" spans="1:15" ht="134.25" customHeight="1" x14ac:dyDescent="0.25">
      <c r="A18" s="19" t="s">
        <v>15</v>
      </c>
      <c r="B18" s="19"/>
      <c r="C18" s="19"/>
      <c r="D18" s="19"/>
      <c r="E18" s="19"/>
      <c r="F18" s="19"/>
      <c r="G18" s="19"/>
      <c r="H18" s="19"/>
      <c r="I18" s="6"/>
      <c r="J18" s="6"/>
      <c r="K18" s="6"/>
      <c r="L18" s="6"/>
      <c r="M18" s="6"/>
      <c r="N18" s="6"/>
      <c r="O18" s="6"/>
    </row>
    <row r="19" spans="1:15" ht="104.25" customHeight="1" x14ac:dyDescent="0.25">
      <c r="A19" s="20" t="s">
        <v>17</v>
      </c>
      <c r="B19" s="19"/>
      <c r="C19" s="19"/>
      <c r="D19" s="19"/>
      <c r="E19" s="19"/>
      <c r="F19" s="19"/>
      <c r="G19" s="19"/>
      <c r="H19" s="19"/>
      <c r="I19" s="6"/>
      <c r="J19" s="6"/>
      <c r="K19" s="6"/>
      <c r="L19" s="6"/>
      <c r="M19" s="6"/>
      <c r="N19" s="6"/>
      <c r="O19" s="6"/>
    </row>
    <row r="20" spans="1:15" ht="47.25" customHeight="1" x14ac:dyDescent="0.25">
      <c r="A20" s="19" t="s">
        <v>16</v>
      </c>
      <c r="B20" s="19"/>
      <c r="C20" s="19"/>
      <c r="D20" s="19"/>
      <c r="E20" s="19"/>
      <c r="F20" s="19"/>
      <c r="G20" s="19"/>
      <c r="H20" s="19"/>
      <c r="I20" s="6"/>
      <c r="J20" s="6"/>
      <c r="K20" s="6"/>
      <c r="L20" s="6"/>
      <c r="M20" s="6"/>
      <c r="N20" s="6"/>
      <c r="O20" s="6"/>
    </row>
    <row r="21" spans="1:15" x14ac:dyDescent="0.25">
      <c r="A21" s="17"/>
      <c r="B21" s="18"/>
      <c r="C21" s="18"/>
      <c r="D21" s="18"/>
      <c r="E21" s="18"/>
      <c r="F21" s="18"/>
      <c r="G21" s="18"/>
      <c r="H21" s="18"/>
      <c r="I21" s="6"/>
      <c r="J21" s="6"/>
      <c r="K21" s="6"/>
      <c r="L21" s="6"/>
      <c r="M21" s="6"/>
      <c r="N21" s="6"/>
      <c r="O21" s="6"/>
    </row>
    <row r="22" spans="1:15" x14ac:dyDescent="0.25">
      <c r="I22" s="6"/>
      <c r="J22" s="6"/>
      <c r="K22" s="6"/>
      <c r="L22" s="6"/>
      <c r="M22" s="6"/>
      <c r="N22" s="6"/>
      <c r="O22" s="6"/>
    </row>
    <row r="23" spans="1:15" x14ac:dyDescent="0.25">
      <c r="I23" s="6"/>
      <c r="J23" s="6"/>
      <c r="K23" s="6"/>
      <c r="L23" s="6"/>
      <c r="M23" s="6"/>
      <c r="N23" s="6"/>
      <c r="O23" s="6"/>
    </row>
    <row r="37" ht="7.5" customHeight="1" x14ac:dyDescent="0.25"/>
    <row r="39" ht="9.75" customHeight="1" x14ac:dyDescent="0.25"/>
    <row r="54" ht="4.5" customHeight="1" x14ac:dyDescent="0.25"/>
    <row r="55" ht="34.5" customHeight="1" x14ac:dyDescent="0.25"/>
    <row r="56" ht="44.25" customHeight="1" x14ac:dyDescent="0.25"/>
    <row r="57" ht="121.5" customHeight="1" x14ac:dyDescent="0.25"/>
  </sheetData>
  <sheetProtection algorithmName="SHA-512" hashValue="HOiVwgH+jIW1IHLoYm2fd2MEC9jj/vQfTTMV0AwnzKlPwT1deLc3FIhUuZ05dpYYaNVikBg8KRF3w07zwYvjog==" saltValue="Mm+cGog8QcSD2hKtbvmVng==" spinCount="100000" sheet="1" formatCells="0" formatColumns="0" formatRows="0" insertColumns="0" insertRows="0" insertHyperlinks="0" deleteColumns="0" deleteRows="0" sort="0" autoFilter="0" pivotTables="0"/>
  <mergeCells count="13">
    <mergeCell ref="A7:A11"/>
    <mergeCell ref="A12:B12"/>
    <mergeCell ref="A13:B13"/>
    <mergeCell ref="A5:B5"/>
    <mergeCell ref="A1:H1"/>
    <mergeCell ref="A2:H2"/>
    <mergeCell ref="A4:B4"/>
    <mergeCell ref="A6:B6"/>
    <mergeCell ref="A14:A15"/>
    <mergeCell ref="A21:H21"/>
    <mergeCell ref="A18:H18"/>
    <mergeCell ref="A19:H19"/>
    <mergeCell ref="A20:H20"/>
  </mergeCells>
  <printOptions horizontalCentered="1"/>
  <pageMargins left="0.23622047244094491" right="0.23622047244094491" top="0.31496062992125984" bottom="0.35433070866141736" header="0.31496062992125984" footer="0.31496062992125984"/>
  <pageSetup paperSize="9" scale="75" fitToHeight="0" orientation="landscape" r:id="rId1"/>
  <headerFooter>
    <oddHeader xml:space="preserve">&amp;C&amp;"Arial,Félkövér"&amp;14
&amp;"Arial,Normál"&amp;11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2022.01.01-től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Zsanett</dc:creator>
  <cp:lastModifiedBy>Folmeg Mónika</cp:lastModifiedBy>
  <cp:lastPrinted>2022-01-21T07:45:39Z</cp:lastPrinted>
  <dcterms:created xsi:type="dcterms:W3CDTF">2014-12-30T08:47:23Z</dcterms:created>
  <dcterms:modified xsi:type="dcterms:W3CDTF">2022-01-28T05:35:22Z</dcterms:modified>
</cp:coreProperties>
</file>